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65236" windowWidth="15810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<sst xmlns="http://schemas.openxmlformats.org/spreadsheetml/2006/main" count="62" uniqueCount="58">
  <si>
    <t>№ п/п</t>
  </si>
  <si>
    <t>Наименование</t>
  </si>
  <si>
    <t>Код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</si>
  <si>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</si>
  <si>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</si>
  <si>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</si>
  <si>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</si>
  <si>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   01 00 00 00 00 0000 000</t>
  </si>
  <si>
    <t xml:space="preserve">   01 05 00 00 00 0000 000</t>
  </si>
  <si>
    <t xml:space="preserve">   01 05 00 00 00 0000 500</t>
  </si>
  <si>
    <t xml:space="preserve">   01 05 02 01 05 0000 510</t>
  </si>
  <si>
    <t xml:space="preserve">   01 05 00 00 00 0000 600</t>
  </si>
  <si>
    <t xml:space="preserve">   01 05 02 01 05 0000 610</t>
  </si>
  <si>
    <t>01 06 00 00 00 0000 000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</si>
  <si>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</si>
  <si>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</si>
  <si>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>01 06 05 00 00 0000 000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</si>
  <si>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</si>
  <si>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</si>
  <si>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01 06 05 02 05 0000 640</t>
  </si>
  <si>
    <t xml:space="preserve">Предоставление бюджетных кредитов внутри страны в валюте Российской Федерации </t>
  </si>
  <si>
    <t>01 06 05 00 00 0000 500</t>
  </si>
  <si>
    <t>01 06 05 02 05 0000 540</t>
  </si>
  <si>
    <t>01 03 00 00 00 0000 000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</si>
  <si>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</si>
  <si>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</si>
  <si>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</si>
  <si>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</si>
  <si>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01 02 00 00 00 0000 700</t>
  </si>
  <si>
    <t>01 02 00 00 00 0000 800</t>
  </si>
  <si>
    <t>Погашение бюджетами муниципальных районов кредитов от кредитных организаций 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</si>
  <si>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</si>
  <si>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01 02 00 00 05 0000 710</t>
  </si>
  <si>
    <t>01 02 00 00 05 0000 810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</si>
  <si>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</si>
  <si>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</si>
  <si>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</si>
  <si>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</si>
  <si>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01 03 01 00 00 0000 800</t>
  </si>
  <si>
    <t>01 03 01 00 05 0000 810</t>
  </si>
  <si>
    <t>01 03 01 00 05 0000 710</t>
  </si>
  <si>
    <t>01 03 01 00 00 0000 700</t>
  </si>
  <si>
    <t>01 03 01 00 00 0000 000</t>
  </si>
  <si>
    <t>(тыс.рублей)</t>
  </si>
  <si>
    <t>2023 год</t>
  </si>
  <si>
    <t>Бюджетные кредиты из других бюджетов бюджетной системы Российской Федерации в валюте Российской Федерации</t>
  </si>
  <si>
    <t>Привлечение  бюджетных кредитов из других бюджетов бюджетной системы Российской Федерации в валюте Российской Федерации</t>
  </si>
  <si>
    <t>Привлечение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</si>
  <si>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</si>
  <si>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из других бюджетов бюджетной системы  Российской Федерации в валюте Российской  Федерации</t>
  </si>
  <si>
    <r>
      <t>Бюджетные кредиты</t>
    </r>
    <r>
      <rPr>
        <sz val="14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из других бюджетов бюджетной  системы Российской Федерации</t>
    </r>
  </si>
  <si>
    <t>2024 год</t>
  </si>
  <si>
    <t>2025 год</t>
  </si>
  <si>
    <t>Источники внутреннего финансирования дефицита бюджета Репьёвского муниципального района на 2023 год и на плановый период 2024 и 2025 годов</t>
  </si>
  <si>
    <t>изменения</t>
  </si>
  <si>
    <t>сумма с учетом изменений</t>
  </si>
  <si>
    <t>Приложение 1                                                                                                                  к решению Совета народных депутатов Репьёвского муниципального района
"О бюджете Репьёвского 
муниципального района
на 2023 год и на плановый период 2024 и 2025 годов"                                                                    от 22.12.2022 года №111</t>
  </si>
  <si>
    <t>Приложение № 1                                                                                                                  к решению Совета народных депутатов Репьёвского муниципального района
от "____"____________ 2023 г. №_____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</si>
</sst>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6" fillId="0" borderId="10" xfId="0" applyNumberFormat="1" applyFont="1" applyFill="1" applyBorder="1" applyAlignment="1">
      <alignment vertical="top" wrapText="1"/>
    </xf>
    <xf numFmtId="12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2" fontId="4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43" applyNumberFormat="1" applyFont="1" applyFill="1" applyAlignment="1">
      <alignment horizontal="right" vertical="top" wrapText="1"/>
    </xf>
    <xf numFmtId="0" fontId="4" fillId="0" borderId="0" xfId="43" applyNumberFormat="1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PageLayoutView="0" workbookViewId="0" topLeftCell="A2">
      <selection activeCell="K1" sqref="K1:L1"/>
    </sheetView>
  </sheetViews>
  <sheetFormatPr defaultColWidth="9.00390625" defaultRowHeight="12.75"/>
  <cols>
    <col min="1" max="1" width="3.75390625" style="2" customWidth="1"/>
    <col min="2" max="2" width="35.625" style="3" customWidth="1"/>
    <col min="3" max="3" width="26.125" style="2" customWidth="1"/>
    <col min="4" max="8" width="12.875" style="3" hidden="1" customWidth="1"/>
    <col min="9" max="11" width="12.875" style="3" customWidth="1"/>
    <col min="12" max="12" width="21.00390625" style="3" customWidth="1"/>
    <col min="13" max="16384" width="9.125" style="3" customWidth="1"/>
  </cols>
  <sheetData>
    <row r="1" spans="11:12" ht="70.5" customHeight="1">
      <c r="K1" s="22" t="s">
        <v>57</v>
      </c>
      <c r="L1" s="23"/>
    </row>
    <row r="2" spans="3:12" ht="39" customHeight="1">
      <c r="C2" s="20"/>
      <c r="D2" s="20"/>
      <c r="E2" s="17"/>
      <c r="F2" s="17"/>
      <c r="G2" s="17"/>
      <c r="H2" s="17"/>
      <c r="I2" s="17"/>
      <c r="J2" s="17"/>
      <c r="K2" s="20" t="s">
        <v>56</v>
      </c>
      <c r="L2" s="20"/>
    </row>
    <row r="3" spans="3:12" ht="96.75" customHeight="1">
      <c r="C3" s="20"/>
      <c r="D3" s="20"/>
      <c r="E3" s="17"/>
      <c r="F3" s="17"/>
      <c r="G3" s="17"/>
      <c r="H3" s="17"/>
      <c r="I3" s="17"/>
      <c r="J3" s="17"/>
      <c r="K3" s="20"/>
      <c r="L3" s="20"/>
    </row>
    <row r="4" spans="1:11" ht="66.75" customHeight="1">
      <c r="A4" s="21" t="s">
        <v>53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3:11" ht="39" customHeight="1">
      <c r="C5" s="19"/>
      <c r="D5" s="19"/>
      <c r="E5" s="18"/>
      <c r="F5" s="18"/>
      <c r="G5" s="18"/>
      <c r="H5" s="18"/>
      <c r="I5" s="18"/>
      <c r="J5" s="18"/>
      <c r="K5" s="4" t="s">
        <v>43</v>
      </c>
    </row>
    <row r="6" spans="1:12" s="6" customFormat="1" ht="74.25" customHeight="1">
      <c r="A6" s="5" t="s">
        <v>0</v>
      </c>
      <c r="B6" s="5" t="s">
        <v>1</v>
      </c>
      <c r="C6" s="5" t="s">
        <v>2</v>
      </c>
      <c r="D6" s="5" t="s">
        <v>44</v>
      </c>
      <c r="E6" s="5" t="s">
        <v>54</v>
      </c>
      <c r="F6" s="5" t="s">
        <v>55</v>
      </c>
      <c r="G6" s="5" t="s">
        <v>54</v>
      </c>
      <c r="H6" s="5" t="s">
        <v>55</v>
      </c>
      <c r="I6" s="5" t="s">
        <v>54</v>
      </c>
      <c r="J6" s="5" t="s">
        <v>55</v>
      </c>
      <c r="K6" s="5" t="s">
        <v>51</v>
      </c>
      <c r="L6" s="5" t="s">
        <v>52</v>
      </c>
    </row>
    <row r="7" spans="1:12" s="6" customFormat="1" ht="16.5" customHeight="1">
      <c r="A7" s="5">
        <v>1</v>
      </c>
      <c r="B7" s="5">
        <v>2</v>
      </c>
      <c r="C7" s="5">
        <v>3</v>
      </c>
      <c r="D7" s="5">
        <v>4</v>
      </c>
      <c r="E7" s="5">
        <v>4</v>
      </c>
      <c r="F7" s="5">
        <v>5</v>
      </c>
      <c r="G7" s="5">
        <v>4</v>
      </c>
      <c r="H7" s="5">
        <v>5</v>
      </c>
      <c r="I7" s="5"/>
      <c r="J7" s="5">
        <v>5</v>
      </c>
      <c r="K7" s="5">
        <v>6</v>
      </c>
      <c r="L7" s="5">
        <v>7</v>
      </c>
    </row>
    <row r="8" spans="1:12" s="9" customFormat="1" ht="47.25" customHeight="1">
      <c r="A8" s="5"/>
      <c r="B8" s="7" t="s">
        <v>3</v>
      </c>
      <c r="C8" s="5" t="s">
        <v>7</v>
      </c>
      <c r="D8" s="8">
        <f>SUM(D14,D20)</f>
        <v>7400</v>
      </c>
      <c r="E8" s="8">
        <f>SUM(F8-D8)</f>
        <v>21106</v>
      </c>
      <c r="F8" s="8">
        <f>SUM(F14,F20)</f>
        <v>28506</v>
      </c>
      <c r="G8" s="8">
        <f>SUM(H8-F8)</f>
        <v>19862.099999999977</v>
      </c>
      <c r="H8" s="8">
        <f>SUM(H14,H20)</f>
        <v>48368.09999999998</v>
      </c>
      <c r="I8" s="8">
        <f>SUM(J8-H8)</f>
        <v>-7327.79999999993</v>
      </c>
      <c r="J8" s="8">
        <f>SUM(J14,J20)</f>
        <v>41040.30000000005</v>
      </c>
      <c r="K8" s="8">
        <f>SUM(K14,K20)</f>
        <v>8000</v>
      </c>
      <c r="L8" s="8">
        <f>SUM(L14,L20)</f>
        <v>8800</v>
      </c>
    </row>
    <row r="9" spans="1:12" s="9" customFormat="1" ht="31.5" customHeight="1" hidden="1">
      <c r="A9" s="5">
        <v>1</v>
      </c>
      <c r="B9" s="7" t="s">
        <v>24</v>
      </c>
      <c r="C9" s="5" t="s">
        <v>25</v>
      </c>
      <c r="D9" s="8">
        <f>SUM(D10-D12)</f>
        <v>0</v>
      </c>
      <c r="E9" s="8">
        <f aca="true" t="shared" si="0" ref="E9:E30">SUM(F9-D9)</f>
        <v>0</v>
      </c>
      <c r="F9" s="8">
        <f>SUM(F10-F12)</f>
        <v>0</v>
      </c>
      <c r="G9" s="8">
        <f aca="true" t="shared" si="1" ref="G9:G30">SUM(H9-F9)</f>
        <v>0</v>
      </c>
      <c r="H9" s="8">
        <f>SUM(H10-H12)</f>
        <v>0</v>
      </c>
      <c r="I9" s="8">
        <f aca="true" t="shared" si="2" ref="I9:I30">SUM(J9-H9)</f>
        <v>0</v>
      </c>
      <c r="J9" s="8">
        <f>SUM(J10-J12)</f>
        <v>0</v>
      </c>
      <c r="K9" s="8">
        <f>SUM(K10-K12)</f>
        <v>0</v>
      </c>
      <c r="L9" s="8">
        <f>SUM(L10-L12)</f>
        <v>0</v>
      </c>
    </row>
    <row r="10" spans="1:12" s="9" customFormat="1" ht="49.5" customHeight="1" hidden="1">
      <c r="A10" s="5"/>
      <c r="B10" s="1" t="s">
        <v>26</v>
      </c>
      <c r="C10" s="10" t="s">
        <v>28</v>
      </c>
      <c r="D10" s="11">
        <f>SUM(D11)</f>
        <v>0</v>
      </c>
      <c r="E10" s="8">
        <f t="shared" si="0"/>
        <v>0</v>
      </c>
      <c r="F10" s="11">
        <f>SUM(F11)</f>
        <v>0</v>
      </c>
      <c r="G10" s="8">
        <f t="shared" si="1"/>
        <v>0</v>
      </c>
      <c r="H10" s="11">
        <f>SUM(H11)</f>
        <v>0</v>
      </c>
      <c r="I10" s="8">
        <f t="shared" si="2"/>
        <v>0</v>
      </c>
      <c r="J10" s="11">
        <f>SUM(J11)</f>
        <v>0</v>
      </c>
      <c r="K10" s="11">
        <f>SUM(K11)</f>
        <v>0</v>
      </c>
      <c r="L10" s="11">
        <f>SUM(L11)</f>
        <v>0</v>
      </c>
    </row>
    <row r="11" spans="1:12" s="9" customFormat="1" ht="73.5" customHeight="1" hidden="1">
      <c r="A11" s="5"/>
      <c r="B11" s="1" t="s">
        <v>31</v>
      </c>
      <c r="C11" s="10" t="s">
        <v>32</v>
      </c>
      <c r="D11" s="11"/>
      <c r="E11" s="8">
        <f t="shared" si="0"/>
        <v>0</v>
      </c>
      <c r="F11" s="11"/>
      <c r="G11" s="8">
        <f t="shared" si="1"/>
        <v>0</v>
      </c>
      <c r="H11" s="11"/>
      <c r="I11" s="8">
        <f t="shared" si="2"/>
        <v>0</v>
      </c>
      <c r="J11" s="11"/>
      <c r="K11" s="11"/>
      <c r="L11" s="11"/>
    </row>
    <row r="12" spans="1:12" s="9" customFormat="1" ht="69.75" customHeight="1" hidden="1">
      <c r="A12" s="5"/>
      <c r="B12" s="12" t="s">
        <v>27</v>
      </c>
      <c r="C12" s="10" t="s">
        <v>29</v>
      </c>
      <c r="D12" s="11">
        <f>SUM(D13)</f>
        <v>0</v>
      </c>
      <c r="E12" s="8">
        <f t="shared" si="0"/>
        <v>0</v>
      </c>
      <c r="F12" s="11">
        <f>SUM(F13)</f>
        <v>0</v>
      </c>
      <c r="G12" s="8">
        <f t="shared" si="1"/>
        <v>0</v>
      </c>
      <c r="H12" s="11">
        <f>SUM(H13)</f>
        <v>0</v>
      </c>
      <c r="I12" s="8">
        <f t="shared" si="2"/>
        <v>0</v>
      </c>
      <c r="J12" s="11">
        <f>SUM(J13)</f>
        <v>0</v>
      </c>
      <c r="K12" s="11">
        <f>SUM(K13)</f>
        <v>0</v>
      </c>
      <c r="L12" s="11">
        <f>SUM(L13)</f>
        <v>0</v>
      </c>
    </row>
    <row r="13" spans="1:12" s="9" customFormat="1" ht="60.75" customHeight="1" hidden="1">
      <c r="A13" s="5"/>
      <c r="B13" s="12" t="s">
        <v>30</v>
      </c>
      <c r="C13" s="10" t="s">
        <v>33</v>
      </c>
      <c r="D13" s="11"/>
      <c r="E13" s="8">
        <f t="shared" si="0"/>
        <v>0</v>
      </c>
      <c r="F13" s="11"/>
      <c r="G13" s="8">
        <f t="shared" si="1"/>
        <v>0</v>
      </c>
      <c r="H13" s="11"/>
      <c r="I13" s="8">
        <f t="shared" si="2"/>
        <v>0</v>
      </c>
      <c r="J13" s="11"/>
      <c r="K13" s="11"/>
      <c r="L13" s="11"/>
    </row>
    <row r="14" spans="1:12" s="9" customFormat="1" ht="55.5" customHeight="1">
      <c r="A14" s="5">
        <v>1</v>
      </c>
      <c r="B14" s="7" t="s">
        <v>50</v>
      </c>
      <c r="C14" s="5" t="s">
        <v>23</v>
      </c>
      <c r="D14" s="8">
        <f>SUM(D15)</f>
        <v>0</v>
      </c>
      <c r="E14" s="8">
        <f t="shared" si="0"/>
        <v>0</v>
      </c>
      <c r="F14" s="8">
        <f>SUM(F15)</f>
        <v>0</v>
      </c>
      <c r="G14" s="8">
        <f t="shared" si="1"/>
        <v>0</v>
      </c>
      <c r="H14" s="8">
        <f>SUM(H15)</f>
        <v>0</v>
      </c>
      <c r="I14" s="8">
        <f t="shared" si="2"/>
        <v>0</v>
      </c>
      <c r="J14" s="8">
        <f>SUM(J15)</f>
        <v>0</v>
      </c>
      <c r="K14" s="8">
        <f>SUM(K15)</f>
        <v>0</v>
      </c>
      <c r="L14" s="8">
        <f>SUM(L15)</f>
        <v>0</v>
      </c>
    </row>
    <row r="15" spans="1:12" s="9" customFormat="1" ht="66.75" customHeight="1">
      <c r="A15" s="5"/>
      <c r="B15" s="1" t="s">
        <v>45</v>
      </c>
      <c r="C15" s="10" t="s">
        <v>42</v>
      </c>
      <c r="D15" s="8">
        <f>SUM(D16-D18)</f>
        <v>0</v>
      </c>
      <c r="E15" s="8">
        <f t="shared" si="0"/>
        <v>0</v>
      </c>
      <c r="F15" s="8">
        <f>SUM(F16+F18)</f>
        <v>0</v>
      </c>
      <c r="G15" s="8">
        <f t="shared" si="1"/>
        <v>0</v>
      </c>
      <c r="H15" s="8">
        <f>SUM(H16+H18)</f>
        <v>0</v>
      </c>
      <c r="I15" s="8">
        <f t="shared" si="2"/>
        <v>0</v>
      </c>
      <c r="J15" s="8">
        <f>SUM(J16+J18)</f>
        <v>0</v>
      </c>
      <c r="K15" s="8">
        <f>SUM(K16-K18)</f>
        <v>0</v>
      </c>
      <c r="L15" s="8">
        <f>SUM(L16-L18)</f>
        <v>0</v>
      </c>
    </row>
    <row r="16" spans="1:12" s="9" customFormat="1" ht="70.5" customHeight="1">
      <c r="A16" s="5"/>
      <c r="B16" s="13" t="s">
        <v>46</v>
      </c>
      <c r="C16" s="10" t="s">
        <v>41</v>
      </c>
      <c r="D16" s="11">
        <f>SUM(D17)</f>
        <v>0</v>
      </c>
      <c r="E16" s="8">
        <f t="shared" si="0"/>
        <v>0</v>
      </c>
      <c r="F16" s="11">
        <f>SUM(F17)</f>
        <v>0</v>
      </c>
      <c r="G16" s="8">
        <f t="shared" si="1"/>
        <v>0</v>
      </c>
      <c r="H16" s="11">
        <f>SUM(H17)</f>
        <v>0</v>
      </c>
      <c r="I16" s="8">
        <f t="shared" si="2"/>
        <v>0</v>
      </c>
      <c r="J16" s="11">
        <f>SUM(J17)</f>
        <v>0</v>
      </c>
      <c r="K16" s="11">
        <f>SUM(K17)</f>
        <v>0</v>
      </c>
      <c r="L16" s="11">
        <f>SUM(L17)</f>
        <v>0</v>
      </c>
    </row>
    <row r="17" spans="1:12" s="9" customFormat="1" ht="89.25" customHeight="1">
      <c r="A17" s="5"/>
      <c r="B17" s="13" t="s">
        <v>47</v>
      </c>
      <c r="C17" s="10" t="s">
        <v>40</v>
      </c>
      <c r="D17" s="11">
        <v>0</v>
      </c>
      <c r="E17" s="8">
        <f t="shared" si="0"/>
        <v>0</v>
      </c>
      <c r="F17" s="11"/>
      <c r="G17" s="8">
        <f t="shared" si="1"/>
        <v>0</v>
      </c>
      <c r="H17" s="11"/>
      <c r="I17" s="8">
        <f t="shared" si="2"/>
        <v>0</v>
      </c>
      <c r="J17" s="11"/>
      <c r="K17" s="8">
        <v>0</v>
      </c>
      <c r="L17" s="8">
        <v>0</v>
      </c>
    </row>
    <row r="18" spans="1:12" s="9" customFormat="1" ht="77.25" customHeight="1">
      <c r="A18" s="5"/>
      <c r="B18" s="12" t="s">
        <v>48</v>
      </c>
      <c r="C18" s="10" t="s">
        <v>38</v>
      </c>
      <c r="D18" s="11">
        <f>SUM(D19)</f>
        <v>0</v>
      </c>
      <c r="E18" s="8">
        <f t="shared" si="0"/>
        <v>0</v>
      </c>
      <c r="F18" s="11">
        <f>SUM(F19)</f>
        <v>0</v>
      </c>
      <c r="G18" s="8">
        <f t="shared" si="1"/>
        <v>0</v>
      </c>
      <c r="H18" s="11">
        <f>SUM(H19)</f>
        <v>0</v>
      </c>
      <c r="I18" s="8">
        <f t="shared" si="2"/>
        <v>0</v>
      </c>
      <c r="J18" s="11">
        <f>SUM(J19)</f>
        <v>0</v>
      </c>
      <c r="K18" s="11">
        <f>SUM(K19)</f>
        <v>0</v>
      </c>
      <c r="L18" s="11">
        <f>SUM(L19)</f>
        <v>0</v>
      </c>
    </row>
    <row r="19" spans="1:12" s="9" customFormat="1" ht="79.5" customHeight="1">
      <c r="A19" s="5"/>
      <c r="B19" s="12" t="s">
        <v>49</v>
      </c>
      <c r="C19" s="10" t="s">
        <v>39</v>
      </c>
      <c r="D19" s="11">
        <v>0</v>
      </c>
      <c r="E19" s="8">
        <f t="shared" si="0"/>
        <v>0</v>
      </c>
      <c r="F19" s="11"/>
      <c r="G19" s="8">
        <f t="shared" si="1"/>
        <v>0</v>
      </c>
      <c r="H19" s="11"/>
      <c r="I19" s="8">
        <f t="shared" si="2"/>
        <v>0</v>
      </c>
      <c r="J19" s="11"/>
      <c r="K19" s="11">
        <v>0</v>
      </c>
      <c r="L19" s="11">
        <v>0</v>
      </c>
    </row>
    <row r="20" spans="1:12" s="9" customFormat="1" ht="39" customHeight="1">
      <c r="A20" s="5">
        <v>2</v>
      </c>
      <c r="B20" s="7" t="s">
        <v>4</v>
      </c>
      <c r="C20" s="5" t="s">
        <v>8</v>
      </c>
      <c r="D20" s="8">
        <f>SUM(D23-D21)</f>
        <v>7400</v>
      </c>
      <c r="E20" s="8">
        <f t="shared" si="0"/>
        <v>21106</v>
      </c>
      <c r="F20" s="8">
        <f>SUM(F23-F21)</f>
        <v>28506</v>
      </c>
      <c r="G20" s="8">
        <f t="shared" si="1"/>
        <v>19862.099999999977</v>
      </c>
      <c r="H20" s="8">
        <f>SUM(H23-H21)</f>
        <v>48368.09999999998</v>
      </c>
      <c r="I20" s="8">
        <f t="shared" si="2"/>
        <v>-7327.79999999993</v>
      </c>
      <c r="J20" s="8">
        <f>SUM(J23-J21)</f>
        <v>41040.30000000005</v>
      </c>
      <c r="K20" s="8">
        <f>SUM(K23-K21)</f>
        <v>8000</v>
      </c>
      <c r="L20" s="8">
        <f>SUM(L23-L21)</f>
        <v>8800</v>
      </c>
    </row>
    <row r="21" spans="1:12" ht="30.75" customHeight="1">
      <c r="A21" s="10"/>
      <c r="B21" s="12" t="s">
        <v>5</v>
      </c>
      <c r="C21" s="10" t="s">
        <v>9</v>
      </c>
      <c r="D21" s="11">
        <f>SUM(D22)</f>
        <v>445672.3</v>
      </c>
      <c r="E21" s="8">
        <f t="shared" si="0"/>
        <v>85572.79999999999</v>
      </c>
      <c r="F21" s="11">
        <f>SUM(F22)</f>
        <v>531245.1</v>
      </c>
      <c r="G21" s="8">
        <f t="shared" si="1"/>
        <v>10085.20000000007</v>
      </c>
      <c r="H21" s="11">
        <f>SUM(H22)</f>
        <v>541330.3</v>
      </c>
      <c r="I21" s="8">
        <f t="shared" si="2"/>
        <v>70998.3999999999</v>
      </c>
      <c r="J21" s="11">
        <f>SUM(J22)</f>
        <v>612328.7</v>
      </c>
      <c r="K21" s="11">
        <f>SUM(K22)</f>
        <v>403633</v>
      </c>
      <c r="L21" s="11">
        <f>SUM(L22)</f>
        <v>378701.9</v>
      </c>
    </row>
    <row r="22" spans="1:12" ht="51.75" customHeight="1">
      <c r="A22" s="10"/>
      <c r="B22" s="12" t="s">
        <v>34</v>
      </c>
      <c r="C22" s="10" t="s">
        <v>10</v>
      </c>
      <c r="D22" s="11">
        <f>SUM(445672.3+D10+D29)</f>
        <v>445672.3</v>
      </c>
      <c r="E22" s="8">
        <f t="shared" si="0"/>
        <v>85572.79999999999</v>
      </c>
      <c r="F22" s="11">
        <f>SUM(524545.1+F10+F29+F17)</f>
        <v>531245.1</v>
      </c>
      <c r="G22" s="8">
        <f t="shared" si="1"/>
        <v>10085.20000000007</v>
      </c>
      <c r="H22" s="11">
        <f>SUM(534630.3+H10+H29+H17)</f>
        <v>541330.3</v>
      </c>
      <c r="I22" s="8">
        <f t="shared" si="2"/>
        <v>70998.3999999999</v>
      </c>
      <c r="J22" s="11">
        <f>SUM(605628.7+J10+J29+J17)</f>
        <v>612328.7</v>
      </c>
      <c r="K22" s="11">
        <f>SUM(403633+K10+K29+K16)</f>
        <v>403633</v>
      </c>
      <c r="L22" s="11">
        <f>SUM(378701.9+L10+L29+L16)</f>
        <v>378701.9</v>
      </c>
    </row>
    <row r="23" spans="1:12" ht="28.5" customHeight="1">
      <c r="A23" s="10"/>
      <c r="B23" s="12" t="s">
        <v>6</v>
      </c>
      <c r="C23" s="10" t="s">
        <v>11</v>
      </c>
      <c r="D23" s="11">
        <f>SUM(D24)</f>
        <v>453072.3</v>
      </c>
      <c r="E23" s="8">
        <f t="shared" si="0"/>
        <v>106678.79999999999</v>
      </c>
      <c r="F23" s="11">
        <f>SUM(F24)</f>
        <v>559751.1</v>
      </c>
      <c r="G23" s="8">
        <f t="shared" si="1"/>
        <v>29947.300000000047</v>
      </c>
      <c r="H23" s="11">
        <f>SUM(H24)</f>
        <v>589698.4</v>
      </c>
      <c r="I23" s="8">
        <f t="shared" si="2"/>
        <v>63670.59999999998</v>
      </c>
      <c r="J23" s="11">
        <f>SUM(J24)</f>
        <v>653369</v>
      </c>
      <c r="K23" s="11">
        <f>SUM(K24)</f>
        <v>411633</v>
      </c>
      <c r="L23" s="11">
        <f>SUM(L24)</f>
        <v>387501.9</v>
      </c>
    </row>
    <row r="24" spans="1:12" ht="50.25" customHeight="1">
      <c r="A24" s="10"/>
      <c r="B24" s="12" t="s">
        <v>35</v>
      </c>
      <c r="C24" s="10" t="s">
        <v>12</v>
      </c>
      <c r="D24" s="11">
        <f>SUM(453072.3+D12+D18+D27)</f>
        <v>453072.3</v>
      </c>
      <c r="E24" s="8">
        <f t="shared" si="0"/>
        <v>106678.79999999999</v>
      </c>
      <c r="F24" s="11">
        <f>SUM(553051.1-F12-F18+F27)</f>
        <v>559751.1</v>
      </c>
      <c r="G24" s="8">
        <f t="shared" si="1"/>
        <v>29947.300000000047</v>
      </c>
      <c r="H24" s="11">
        <f>SUM(582998.4-H12-H18+H27)</f>
        <v>589698.4</v>
      </c>
      <c r="I24" s="8">
        <f t="shared" si="2"/>
        <v>63670.59999999998</v>
      </c>
      <c r="J24" s="11">
        <f>SUM(646669-J12-J18+J27)</f>
        <v>653369</v>
      </c>
      <c r="K24" s="11">
        <f>SUM(411633+K12+K18+K27)</f>
        <v>411633</v>
      </c>
      <c r="L24" s="11">
        <f>SUM(387501.9+L12+L18+L27)</f>
        <v>387501.9</v>
      </c>
    </row>
    <row r="25" spans="1:12" s="9" customFormat="1" ht="44.25" customHeight="1">
      <c r="A25" s="5">
        <v>3</v>
      </c>
      <c r="B25" s="7" t="s">
        <v>14</v>
      </c>
      <c r="C25" s="5" t="s">
        <v>13</v>
      </c>
      <c r="D25" s="8">
        <v>0</v>
      </c>
      <c r="E25" s="8">
        <f t="shared" si="0"/>
        <v>0</v>
      </c>
      <c r="F25" s="8">
        <v>0</v>
      </c>
      <c r="G25" s="8">
        <f t="shared" si="1"/>
        <v>0</v>
      </c>
      <c r="H25" s="8">
        <v>0</v>
      </c>
      <c r="I25" s="8">
        <f t="shared" si="2"/>
        <v>0</v>
      </c>
      <c r="J25" s="8">
        <v>0</v>
      </c>
      <c r="K25" s="8">
        <v>0</v>
      </c>
      <c r="L25" s="16">
        <v>0</v>
      </c>
    </row>
    <row r="26" spans="1:12" s="9" customFormat="1" ht="47.25" customHeight="1">
      <c r="A26" s="5"/>
      <c r="B26" s="7" t="s">
        <v>15</v>
      </c>
      <c r="C26" s="5" t="s">
        <v>16</v>
      </c>
      <c r="D26" s="8">
        <f>SUM(D27-D29)</f>
        <v>0</v>
      </c>
      <c r="E26" s="8">
        <f t="shared" si="0"/>
        <v>0</v>
      </c>
      <c r="F26" s="8">
        <f>SUM(F27-F29)</f>
        <v>0</v>
      </c>
      <c r="G26" s="8">
        <f t="shared" si="1"/>
        <v>0</v>
      </c>
      <c r="H26" s="8">
        <f>SUM(H27-H29)</f>
        <v>0</v>
      </c>
      <c r="I26" s="8">
        <f t="shared" si="2"/>
        <v>0</v>
      </c>
      <c r="J26" s="8">
        <f>SUM(J27-J29)</f>
        <v>0</v>
      </c>
      <c r="K26" s="8">
        <f>SUM(K27-K29)</f>
        <v>0</v>
      </c>
      <c r="L26" s="8">
        <f>SUM(L27-L29)</f>
        <v>0</v>
      </c>
    </row>
    <row r="27" spans="1:12" ht="60.75" customHeight="1">
      <c r="A27" s="10"/>
      <c r="B27" s="12" t="s">
        <v>20</v>
      </c>
      <c r="C27" s="10" t="s">
        <v>21</v>
      </c>
      <c r="D27" s="11">
        <f>SUM(D28)</f>
        <v>0</v>
      </c>
      <c r="E27" s="8">
        <f t="shared" si="0"/>
        <v>6700</v>
      </c>
      <c r="F27" s="11">
        <f>SUM(F28)</f>
        <v>6700</v>
      </c>
      <c r="G27" s="8">
        <f t="shared" si="1"/>
        <v>0</v>
      </c>
      <c r="H27" s="11">
        <f>SUM(H28)</f>
        <v>6700</v>
      </c>
      <c r="I27" s="8">
        <f t="shared" si="2"/>
        <v>0</v>
      </c>
      <c r="J27" s="11">
        <f>SUM(J28)</f>
        <v>6700</v>
      </c>
      <c r="K27" s="11">
        <f>SUM(K28)</f>
        <v>0</v>
      </c>
      <c r="L27" s="11">
        <f>SUM(L28)</f>
        <v>0</v>
      </c>
    </row>
    <row r="28" spans="1:12" ht="94.5">
      <c r="A28" s="10"/>
      <c r="B28" s="12" t="s">
        <v>36</v>
      </c>
      <c r="C28" s="10" t="s">
        <v>22</v>
      </c>
      <c r="D28" s="11">
        <v>0</v>
      </c>
      <c r="E28" s="8">
        <f t="shared" si="0"/>
        <v>6700</v>
      </c>
      <c r="F28" s="11">
        <v>6700</v>
      </c>
      <c r="G28" s="8">
        <f t="shared" si="1"/>
        <v>0</v>
      </c>
      <c r="H28" s="11">
        <v>6700</v>
      </c>
      <c r="I28" s="8">
        <f t="shared" si="2"/>
        <v>0</v>
      </c>
      <c r="J28" s="11">
        <v>6700</v>
      </c>
      <c r="K28" s="11">
        <v>0</v>
      </c>
      <c r="L28" s="11">
        <v>0</v>
      </c>
    </row>
    <row r="29" spans="1:12" ht="45.75" customHeight="1">
      <c r="A29" s="10"/>
      <c r="B29" s="12" t="s">
        <v>18</v>
      </c>
      <c r="C29" s="10" t="s">
        <v>17</v>
      </c>
      <c r="D29" s="11">
        <f>SUM(D30)</f>
        <v>0</v>
      </c>
      <c r="E29" s="8">
        <f t="shared" si="0"/>
        <v>6700</v>
      </c>
      <c r="F29" s="11">
        <f>SUM(F30)</f>
        <v>6700</v>
      </c>
      <c r="G29" s="8">
        <f t="shared" si="1"/>
        <v>0</v>
      </c>
      <c r="H29" s="11">
        <f>SUM(H30)</f>
        <v>6700</v>
      </c>
      <c r="I29" s="8">
        <f t="shared" si="2"/>
        <v>0</v>
      </c>
      <c r="J29" s="11">
        <f>SUM(J30)</f>
        <v>6700</v>
      </c>
      <c r="K29" s="11">
        <f>SUM(K30)</f>
        <v>0</v>
      </c>
      <c r="L29" s="11">
        <f>SUM(L30)</f>
        <v>0</v>
      </c>
    </row>
    <row r="30" spans="1:12" ht="100.5" customHeight="1">
      <c r="A30" s="10"/>
      <c r="B30" s="12" t="s">
        <v>37</v>
      </c>
      <c r="C30" s="10" t="s">
        <v>19</v>
      </c>
      <c r="D30" s="11">
        <v>0</v>
      </c>
      <c r="E30" s="8">
        <f t="shared" si="0"/>
        <v>6700</v>
      </c>
      <c r="F30" s="11">
        <v>6700</v>
      </c>
      <c r="G30" s="8">
        <f t="shared" si="1"/>
        <v>0</v>
      </c>
      <c r="H30" s="11">
        <v>6700</v>
      </c>
      <c r="I30" s="8">
        <f t="shared" si="2"/>
        <v>0</v>
      </c>
      <c r="J30" s="11">
        <v>6700</v>
      </c>
      <c r="K30" s="11">
        <v>0</v>
      </c>
      <c r="L30" s="11">
        <v>0</v>
      </c>
    </row>
    <row r="31" spans="1:12" ht="12.75">
      <c r="A31" s="14"/>
      <c r="B31" s="15"/>
      <c r="C31" s="14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4"/>
      <c r="B32" s="15"/>
      <c r="C32" s="14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14"/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5">
    <mergeCell ref="C5:D5"/>
    <mergeCell ref="C2:D3"/>
    <mergeCell ref="A4:K4"/>
    <mergeCell ref="K2:L3"/>
    <mergeCell ref="K1:L1"/>
  </mergeCells>
  <printOptions/>
  <pageMargins left="0.984251968503937" right="0.984251968503937" top="0.7874015748031497" bottom="0.3937007874015748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Воскобойникова Наталия Александровна</cp:lastModifiedBy>
  <cp:lastPrinted>2021-10-25T07:08:09Z</cp:lastPrinted>
  <dcterms:created xsi:type="dcterms:W3CDTF">2007-12-21T10:50:40Z</dcterms:created>
  <dcterms:modified xsi:type="dcterms:W3CDTF">2023-12-01T10:57:07Z</dcterms:modified>
  <cp:category/>
  <cp:version/>
  <cp:contentType/>
  <cp:contentStatus/>
</cp:coreProperties>
</file>